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08" windowWidth="16212" windowHeight="5280"/>
  </bookViews>
  <sheets>
    <sheet name="Comprehensive Child Planner" sheetId="4" r:id="rId1"/>
  </sheets>
  <calcPr calcId="124519"/>
</workbook>
</file>

<file path=xl/calcChain.xml><?xml version="1.0" encoding="utf-8"?>
<calcChain xmlns="http://schemas.openxmlformats.org/spreadsheetml/2006/main">
  <c r="B48" i="4"/>
  <c r="B47"/>
  <c r="B46"/>
  <c r="B45"/>
  <c r="E60"/>
  <c r="D60"/>
  <c r="E59"/>
  <c r="D59"/>
  <c r="E58"/>
  <c r="D58"/>
  <c r="E57"/>
  <c r="D57"/>
  <c r="D64" s="1"/>
  <c r="E61"/>
  <c r="B42"/>
  <c r="B41"/>
  <c r="C60"/>
  <c r="C59"/>
  <c r="C58"/>
  <c r="C57"/>
  <c r="C64" s="1"/>
  <c r="B60"/>
  <c r="B59"/>
  <c r="B58"/>
  <c r="B57"/>
  <c r="B64" s="1"/>
  <c r="D61" l="1"/>
  <c r="D68" s="1"/>
  <c r="E64"/>
  <c r="E66" s="1"/>
  <c r="D66"/>
  <c r="B61"/>
  <c r="B66" s="1"/>
  <c r="B70" s="1"/>
  <c r="C61"/>
  <c r="C66" s="1"/>
  <c r="B68" l="1"/>
  <c r="E68"/>
  <c r="C68"/>
  <c r="B40" l="1"/>
  <c r="B39"/>
  <c r="B38"/>
  <c r="B43"/>
  <c r="B37"/>
  <c r="B36"/>
  <c r="D46" l="1"/>
  <c r="D48"/>
  <c r="D47"/>
  <c r="D45"/>
</calcChain>
</file>

<file path=xl/sharedStrings.xml><?xml version="1.0" encoding="utf-8"?>
<sst xmlns="http://schemas.openxmlformats.org/spreadsheetml/2006/main" count="101" uniqueCount="82">
  <si>
    <t>Monthly income your family will need to meet expenses in your absence</t>
  </si>
  <si>
    <t xml:space="preserve">How long would this income be needed </t>
  </si>
  <si>
    <t>If spouse is employed and can manage independently its upto you</t>
  </si>
  <si>
    <t>Annual Inflation in monthly expenses</t>
  </si>
  <si>
    <t>Return expected when part of the insurance sum is invested to meet expenses</t>
  </si>
  <si>
    <t>Current life insurance cover</t>
  </si>
  <si>
    <t>Assets your family can use to generate some income</t>
  </si>
  <si>
    <t>Don’t include anything you don’t want them sell</t>
  </si>
  <si>
    <t>If you have separate cover for home loan you don’t need to include that</t>
  </si>
  <si>
    <t xml:space="preserve">Current liabilities (personal loan, credit card debt) </t>
  </si>
  <si>
    <t>monthly income will increase annually at this rate (inflation-indexed income)</t>
  </si>
  <si>
    <r>
      <rPr>
        <b/>
        <sz val="11"/>
        <color theme="1"/>
        <rFont val="Calibri"/>
        <family val="2"/>
        <scheme val="minor"/>
      </rPr>
      <t>(A)</t>
    </r>
    <r>
      <rPr>
        <sz val="11"/>
        <color theme="1"/>
        <rFont val="Calibri"/>
        <family val="2"/>
        <scheme val="minor"/>
      </rPr>
      <t xml:space="preserve"> Sum required to generate an inflation indexed monthly income</t>
    </r>
  </si>
  <si>
    <r>
      <rPr>
        <b/>
        <sz val="11"/>
        <color theme="1"/>
        <rFont val="Calibri"/>
        <family val="2"/>
        <scheme val="minor"/>
      </rPr>
      <t xml:space="preserve">(B) </t>
    </r>
    <r>
      <rPr>
        <sz val="11"/>
        <color theme="1"/>
        <rFont val="Calibri"/>
        <family val="2"/>
        <scheme val="minor"/>
      </rPr>
      <t xml:space="preserve">Sum required to clear your liabilities </t>
    </r>
  </si>
  <si>
    <t>Fill only cells in green</t>
  </si>
  <si>
    <t>or</t>
  </si>
  <si>
    <t>lakhs</t>
  </si>
  <si>
    <t>http://freefincal.wordpress.com/comprehensive-insurance-calculator/</t>
  </si>
  <si>
    <t>If spouse is uneducated this will be for likely lifetime of spouse</t>
  </si>
  <si>
    <t>If spouse is unemployed but can work choose a comfortable no of years. You could also decrease the monthly income needed a little</t>
  </si>
  <si>
    <t>inflation rate on this amount</t>
  </si>
  <si>
    <t>Annual amount needed for your first childs school education</t>
  </si>
  <si>
    <t>Annual amount needed for your second childs school education</t>
  </si>
  <si>
    <t>Return expected if part of the insurance sum is invested to meet school expenses</t>
  </si>
  <si>
    <t>Amount needed for second child's college expenses (current amt)</t>
  </si>
  <si>
    <t>inflation rate on this amount (use at least 10%)</t>
  </si>
  <si>
    <t>Return expected if part of the insurance sum is invested to meet college expenses</t>
  </si>
  <si>
    <t>Years you will need this amount for (until child enters 12th grade)</t>
  </si>
  <si>
    <t>Set zero if you have only one child</t>
  </si>
  <si>
    <t>Amount needed for first child's college expenses (current ant)</t>
  </si>
  <si>
    <r>
      <rPr>
        <b/>
        <sz val="11"/>
        <color theme="1"/>
        <rFont val="Calibri"/>
        <family val="2"/>
        <scheme val="minor"/>
      </rPr>
      <t xml:space="preserve">(C) </t>
    </r>
    <r>
      <rPr>
        <sz val="11"/>
        <color theme="1"/>
        <rFont val="Calibri"/>
        <family val="2"/>
        <scheme val="minor"/>
      </rPr>
      <t>Sum required to meet inflation indexed school expenses for children</t>
    </r>
  </si>
  <si>
    <t>A more comprehensive calculator including planning for childrens marriage and other options is available at</t>
  </si>
  <si>
    <t>to be invested to provided annual interest at beginning of each year</t>
  </si>
  <si>
    <t>to be invested in a mix of equity and debt to get a corpus for college fees</t>
  </si>
  <si>
    <t>to be cleared immediately</t>
  </si>
  <si>
    <t>to be liquidated immediately</t>
  </si>
  <si>
    <t>Fill only green cells</t>
  </si>
  <si>
    <t>Years to goal</t>
  </si>
  <si>
    <t>Present cost</t>
  </si>
  <si>
    <t>Amt invested so far</t>
  </si>
  <si>
    <t>RoI of current invest.</t>
  </si>
  <si>
    <t>Future value of curr. Inv.</t>
  </si>
  <si>
    <t>initial mon. invest. reqd.</t>
  </si>
  <si>
    <t>postpone invest. (years)</t>
  </si>
  <si>
    <t xml:space="preserve"> if postponed, pm invest.</t>
  </si>
  <si>
    <t>This amount is assumed to invested at the end of the month</t>
  </si>
  <si>
    <t xml:space="preserve">1st childs  </t>
  </si>
  <si>
    <t>college funding</t>
  </si>
  <si>
    <t>Comprehensive Child Planner</t>
  </si>
  <si>
    <t>inflation (assumed same for both children)</t>
  </si>
  <si>
    <t>Net rate of return (assumed same for both children)</t>
  </si>
  <si>
    <t>Future Cost</t>
  </si>
  <si>
    <t>Provide for your childrens marriage</t>
  </si>
  <si>
    <t>Provide for your childrens college education</t>
  </si>
  <si>
    <t>Provide for your childrens schooling</t>
  </si>
  <si>
    <t>Amount needed for second child's marriage (current amt)</t>
  </si>
  <si>
    <t>Return expected if part of the insurance sum is invested to meet marriage expenses</t>
  </si>
  <si>
    <t>to be invested in a mix of equity and debt to get a corpus for marriage</t>
  </si>
  <si>
    <t>No of years  to goal</t>
  </si>
  <si>
    <r>
      <rPr>
        <b/>
        <sz val="11"/>
        <color theme="1"/>
        <rFont val="Calibri"/>
        <family val="2"/>
        <scheme val="minor"/>
      </rPr>
      <t xml:space="preserve">(D) </t>
    </r>
    <r>
      <rPr>
        <sz val="11"/>
        <color theme="1"/>
        <rFont val="Calibri"/>
        <family val="2"/>
        <scheme val="minor"/>
      </rPr>
      <t>Sum to be invested for first childs college education</t>
    </r>
  </si>
  <si>
    <r>
      <rPr>
        <b/>
        <sz val="11"/>
        <color theme="1"/>
        <rFont val="Calibri"/>
        <family val="2"/>
        <scheme val="minor"/>
      </rPr>
      <t xml:space="preserve">(E) </t>
    </r>
    <r>
      <rPr>
        <sz val="11"/>
        <color theme="1"/>
        <rFont val="Calibri"/>
        <family val="2"/>
        <scheme val="minor"/>
      </rPr>
      <t>Sum to be invested for second childs college education</t>
    </r>
  </si>
  <si>
    <r>
      <rPr>
        <b/>
        <sz val="11"/>
        <color theme="1"/>
        <rFont val="Calibri"/>
        <family val="2"/>
        <scheme val="minor"/>
      </rPr>
      <t xml:space="preserve">(F) </t>
    </r>
    <r>
      <rPr>
        <sz val="11"/>
        <color theme="1"/>
        <rFont val="Calibri"/>
        <family val="2"/>
        <scheme val="minor"/>
      </rPr>
      <t>Sum to be invested for first childs marriage</t>
    </r>
  </si>
  <si>
    <t>Insurance amount breakup (to be seen and understood by spouse)</t>
  </si>
  <si>
    <t xml:space="preserve">Action Plan </t>
  </si>
  <si>
    <t>Amount needed for first child's marriage (current amt)</t>
  </si>
  <si>
    <r>
      <t>(G)</t>
    </r>
    <r>
      <rPr>
        <sz val="11"/>
        <color theme="1"/>
        <rFont val="Calibri"/>
        <family val="2"/>
        <scheme val="minor"/>
      </rPr>
      <t xml:space="preserve"> Sum to be invested for second child's marriage</t>
    </r>
  </si>
  <si>
    <t>So net insurance required (A+B+C+D+E+F+G -H)</t>
  </si>
  <si>
    <r>
      <rPr>
        <b/>
        <sz val="11"/>
        <color theme="1"/>
        <rFont val="Calibri"/>
        <family val="2"/>
        <scheme val="minor"/>
      </rPr>
      <t xml:space="preserve">(H) </t>
    </r>
    <r>
      <rPr>
        <sz val="11"/>
        <color theme="1"/>
        <rFont val="Calibri"/>
        <family val="2"/>
        <scheme val="minor"/>
      </rPr>
      <t xml:space="preserve">Usable assets will be subtracted from sum of above two quantities </t>
    </r>
  </si>
  <si>
    <t>So your childrens school and college education will be taken care with above insurance amount in the event of your demise</t>
  </si>
  <si>
    <t>or net insurance excluding both childrens marriage expenses</t>
  </si>
  <si>
    <t>or net insurance excluding 1st childs marriage expenses</t>
  </si>
  <si>
    <t>or net insurance excluding 2nd childs marriage expenses</t>
  </si>
  <si>
    <t>insurance will be calculated with and wihout incl. marriage expenses</t>
  </si>
  <si>
    <t>So don’t set this to zero. Needed for goal planning (below)</t>
  </si>
  <si>
    <t xml:space="preserve">2nd childs  </t>
  </si>
  <si>
    <t>marriage</t>
  </si>
  <si>
    <t>Total immediate, initial  monthly investment required</t>
  </si>
  <si>
    <t>Choose a close round figure</t>
  </si>
  <si>
    <t>Let us hope that doesn't happen! Then you would need to cover their school fee with your salary and invest</t>
  </si>
  <si>
    <t>for their college fees and marriage expenses. Find out how you need to invest for these goals below</t>
  </si>
  <si>
    <t>Annual increase in monthly invest. may vary for individual goals</t>
  </si>
  <si>
    <t>Annual increase in monthly investment %</t>
  </si>
  <si>
    <t>So child enters college 1 year later. Enter this carefully as it will influence the college fund goal</t>
  </si>
</sst>
</file>

<file path=xl/styles.xml><?xml version="1.0" encoding="utf-8"?>
<styleSheet xmlns="http://schemas.openxmlformats.org/spreadsheetml/2006/main">
  <numFmts count="3">
    <numFmt numFmtId="8" formatCode="&quot;Rs.&quot;\ #,##0.00;[Red]&quot;Rs.&quot;\ \-#,##0.00"/>
    <numFmt numFmtId="164" formatCode="0.0%"/>
    <numFmt numFmtId="165" formatCode="#,##0_ ;[Red]\-#,##0\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0" fillId="0" borderId="1" xfId="0" applyBorder="1"/>
    <xf numFmtId="0" fontId="0" fillId="4" borderId="1" xfId="0" applyFill="1" applyBorder="1"/>
    <xf numFmtId="0" fontId="2" fillId="4" borderId="1" xfId="0" applyFont="1" applyFill="1" applyBorder="1"/>
    <xf numFmtId="0" fontId="2" fillId="0" borderId="1" xfId="0" applyFont="1" applyBorder="1"/>
    <xf numFmtId="0" fontId="2" fillId="4" borderId="1" xfId="0" applyFont="1" applyFill="1" applyBorder="1" applyAlignment="1">
      <alignment horizontal="center"/>
    </xf>
    <xf numFmtId="8" fontId="2" fillId="4" borderId="1" xfId="0" applyNumberFormat="1" applyFont="1" applyFill="1" applyBorder="1" applyAlignment="1">
      <alignment horizontal="center"/>
    </xf>
    <xf numFmtId="0" fontId="0" fillId="5" borderId="1" xfId="0" applyFill="1" applyBorder="1"/>
    <xf numFmtId="0" fontId="2" fillId="5" borderId="1" xfId="0" applyFont="1" applyFill="1" applyBorder="1"/>
    <xf numFmtId="9" fontId="0" fillId="0" borderId="0" xfId="1" applyFont="1" applyFill="1" applyBorder="1"/>
    <xf numFmtId="0" fontId="0" fillId="8" borderId="1" xfId="0" applyFill="1" applyBorder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0" fillId="2" borderId="2" xfId="0" applyFont="1" applyFill="1" applyBorder="1"/>
    <xf numFmtId="0" fontId="0" fillId="2" borderId="0" xfId="0" applyFont="1" applyFill="1"/>
    <xf numFmtId="0" fontId="0" fillId="0" borderId="1" xfId="0" applyFont="1" applyFill="1" applyBorder="1"/>
    <xf numFmtId="0" fontId="0" fillId="2" borderId="1" xfId="0" applyFont="1" applyFill="1" applyBorder="1"/>
    <xf numFmtId="0" fontId="0" fillId="2" borderId="3" xfId="0" applyFont="1" applyFill="1" applyBorder="1"/>
    <xf numFmtId="0" fontId="0" fillId="0" borderId="0" xfId="0" applyFont="1" applyBorder="1"/>
    <xf numFmtId="0" fontId="0" fillId="4" borderId="1" xfId="0" applyFont="1" applyFill="1" applyBorder="1"/>
    <xf numFmtId="3" fontId="0" fillId="4" borderId="1" xfId="0" applyNumberFormat="1" applyFont="1" applyFill="1" applyBorder="1" applyAlignment="1">
      <alignment horizontal="center"/>
    </xf>
    <xf numFmtId="3" fontId="0" fillId="8" borderId="1" xfId="0" applyNumberFormat="1" applyFont="1" applyFill="1" applyBorder="1" applyAlignment="1">
      <alignment horizontal="center"/>
    </xf>
    <xf numFmtId="0" fontId="0" fillId="5" borderId="1" xfId="0" applyFont="1" applyFill="1" applyBorder="1"/>
    <xf numFmtId="0" fontId="3" fillId="9" borderId="1" xfId="0" applyNumberFormat="1" applyFont="1" applyFill="1" applyBorder="1" applyAlignment="1" applyProtection="1">
      <alignment horizontal="left"/>
    </xf>
    <xf numFmtId="0" fontId="4" fillId="4" borderId="1" xfId="0" applyNumberFormat="1" applyFont="1" applyFill="1" applyBorder="1" applyAlignment="1" applyProtection="1">
      <alignment horizontal="center"/>
    </xf>
    <xf numFmtId="3" fontId="4" fillId="4" borderId="1" xfId="0" applyNumberFormat="1" applyFont="1" applyFill="1" applyBorder="1" applyAlignment="1" applyProtection="1">
      <alignment horizontal="center"/>
    </xf>
    <xf numFmtId="164" fontId="4" fillId="4" borderId="1" xfId="0" applyNumberFormat="1" applyFont="1" applyFill="1" applyBorder="1" applyAlignment="1" applyProtection="1">
      <alignment horizontal="center"/>
    </xf>
    <xf numFmtId="10" fontId="4" fillId="4" borderId="1" xfId="0" applyNumberFormat="1" applyFont="1" applyFill="1" applyBorder="1" applyAlignment="1" applyProtection="1">
      <alignment horizontal="center"/>
    </xf>
    <xf numFmtId="3" fontId="4" fillId="11" borderId="1" xfId="0" applyNumberFormat="1" applyFont="1" applyFill="1" applyBorder="1" applyAlignment="1" applyProtection="1">
      <alignment horizontal="center"/>
    </xf>
    <xf numFmtId="10" fontId="4" fillId="11" borderId="1" xfId="0" applyNumberFormat="1" applyFont="1" applyFill="1" applyBorder="1" applyAlignment="1" applyProtection="1">
      <alignment horizontal="center"/>
    </xf>
    <xf numFmtId="3" fontId="4" fillId="12" borderId="1" xfId="0" applyNumberFormat="1" applyFont="1" applyFill="1" applyBorder="1" applyAlignment="1" applyProtection="1">
      <alignment horizontal="center"/>
    </xf>
    <xf numFmtId="0" fontId="2" fillId="7" borderId="0" xfId="0" applyFont="1" applyFill="1" applyBorder="1"/>
    <xf numFmtId="0" fontId="0" fillId="7" borderId="0" xfId="0" applyFont="1" applyFill="1"/>
    <xf numFmtId="0" fontId="2" fillId="7" borderId="0" xfId="0" applyFont="1" applyFill="1"/>
    <xf numFmtId="0" fontId="0" fillId="6" borderId="1" xfId="0" applyFont="1" applyFill="1" applyBorder="1"/>
    <xf numFmtId="0" fontId="0" fillId="0" borderId="4" xfId="0" applyFont="1" applyBorder="1"/>
    <xf numFmtId="0" fontId="0" fillId="2" borderId="4" xfId="0" applyFont="1" applyFill="1" applyBorder="1"/>
    <xf numFmtId="0" fontId="0" fillId="0" borderId="4" xfId="0" applyFont="1" applyFill="1" applyBorder="1"/>
    <xf numFmtId="0" fontId="2" fillId="6" borderId="1" xfId="0" applyFont="1" applyFill="1" applyBorder="1"/>
    <xf numFmtId="0" fontId="0" fillId="0" borderId="0" xfId="0" applyFont="1" applyFill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9" fontId="0" fillId="3" borderId="1" xfId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165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8" fontId="2" fillId="0" borderId="1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left"/>
    </xf>
    <xf numFmtId="3" fontId="2" fillId="13" borderId="1" xfId="0" applyNumberFormat="1" applyFont="1" applyFill="1" applyBorder="1"/>
    <xf numFmtId="0" fontId="4" fillId="9" borderId="1" xfId="0" applyNumberFormat="1" applyFont="1" applyFill="1" applyBorder="1" applyAlignment="1" applyProtection="1">
      <alignment horizontal="left"/>
    </xf>
    <xf numFmtId="0" fontId="3" fillId="10" borderId="1" xfId="0" applyNumberFormat="1" applyFont="1" applyFill="1" applyBorder="1" applyAlignment="1" applyProtection="1">
      <alignment horizontal="center"/>
    </xf>
    <xf numFmtId="0" fontId="5" fillId="5" borderId="1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="60" zoomScaleNormal="60" workbookViewId="0">
      <selection activeCell="B48" sqref="B48"/>
    </sheetView>
  </sheetViews>
  <sheetFormatPr defaultRowHeight="14.4"/>
  <cols>
    <col min="1" max="1" width="72.44140625" style="12" customWidth="1"/>
    <col min="2" max="2" width="14" style="12" bestFit="1" customWidth="1"/>
    <col min="3" max="3" width="13.77734375" style="12" customWidth="1"/>
    <col min="4" max="5" width="14" style="12" bestFit="1" customWidth="1"/>
    <col min="6" max="16384" width="8.88671875" style="12"/>
  </cols>
  <sheetData>
    <row r="1" spans="1:9">
      <c r="A1" s="9" t="s">
        <v>47</v>
      </c>
      <c r="B1" s="41"/>
      <c r="C1" s="13"/>
      <c r="D1" s="13"/>
      <c r="E1" s="13"/>
      <c r="F1" s="13"/>
      <c r="G1" s="13"/>
      <c r="H1" s="13"/>
      <c r="I1" s="13"/>
    </row>
    <row r="2" spans="1:9">
      <c r="A2" s="9" t="s">
        <v>13</v>
      </c>
      <c r="B2" s="41"/>
      <c r="C2" s="13"/>
      <c r="D2" s="13"/>
      <c r="E2" s="13"/>
      <c r="F2" s="13"/>
      <c r="G2" s="13"/>
      <c r="H2" s="13"/>
      <c r="I2" s="13"/>
    </row>
    <row r="3" spans="1:9">
      <c r="A3" s="14" t="s">
        <v>0</v>
      </c>
      <c r="B3" s="42">
        <v>15000</v>
      </c>
      <c r="C3" s="37"/>
      <c r="D3" s="14"/>
      <c r="E3" s="14"/>
      <c r="F3" s="14"/>
      <c r="G3" s="14"/>
      <c r="H3" s="14"/>
      <c r="I3" s="14"/>
    </row>
    <row r="4" spans="1:9">
      <c r="A4" s="18" t="s">
        <v>1</v>
      </c>
      <c r="B4" s="42">
        <v>20</v>
      </c>
      <c r="C4" s="16"/>
      <c r="D4" s="15"/>
      <c r="E4" s="15"/>
      <c r="F4" s="17"/>
      <c r="G4" s="17"/>
      <c r="H4" s="17"/>
      <c r="I4" s="17"/>
    </row>
    <row r="5" spans="1:9">
      <c r="A5" s="18" t="s">
        <v>18</v>
      </c>
      <c r="B5" s="43"/>
      <c r="C5" s="38"/>
      <c r="D5" s="18"/>
      <c r="E5" s="18"/>
      <c r="F5" s="17"/>
      <c r="G5" s="17"/>
      <c r="H5" s="17"/>
      <c r="I5" s="17"/>
    </row>
    <row r="6" spans="1:9">
      <c r="A6" s="18" t="s">
        <v>17</v>
      </c>
      <c r="B6" s="43"/>
      <c r="C6" s="16"/>
      <c r="D6" s="19"/>
      <c r="E6" s="19"/>
      <c r="F6" s="17"/>
      <c r="G6" s="17"/>
      <c r="H6" s="17"/>
      <c r="I6" s="17"/>
    </row>
    <row r="7" spans="1:9">
      <c r="A7" s="18" t="s">
        <v>2</v>
      </c>
      <c r="B7" s="43"/>
      <c r="C7" s="38"/>
      <c r="D7" s="18"/>
      <c r="E7" s="18"/>
      <c r="F7" s="17"/>
      <c r="G7" s="17"/>
      <c r="H7" s="17"/>
      <c r="I7" s="17"/>
    </row>
    <row r="8" spans="1:9">
      <c r="A8" s="14" t="s">
        <v>3</v>
      </c>
      <c r="B8" s="44">
        <v>0.09</v>
      </c>
      <c r="C8" s="39" t="s">
        <v>10</v>
      </c>
      <c r="D8" s="17"/>
      <c r="E8" s="17"/>
      <c r="F8" s="17"/>
      <c r="G8" s="17"/>
      <c r="H8" s="17"/>
      <c r="I8" s="17"/>
    </row>
    <row r="9" spans="1:9">
      <c r="A9" s="14" t="s">
        <v>4</v>
      </c>
      <c r="B9" s="44">
        <v>0.1</v>
      </c>
      <c r="C9" s="37"/>
      <c r="D9" s="14"/>
      <c r="E9" s="14"/>
      <c r="F9" s="14"/>
      <c r="G9" s="14"/>
      <c r="H9" s="14"/>
      <c r="I9" s="14"/>
    </row>
    <row r="10" spans="1:9">
      <c r="A10" s="14" t="s">
        <v>5</v>
      </c>
      <c r="B10" s="42">
        <v>1000000</v>
      </c>
      <c r="C10" s="37"/>
      <c r="D10" s="14"/>
      <c r="E10" s="14"/>
      <c r="F10" s="14"/>
      <c r="G10" s="14"/>
      <c r="H10" s="14"/>
      <c r="I10" s="14"/>
    </row>
    <row r="11" spans="1:9">
      <c r="A11" s="14" t="s">
        <v>6</v>
      </c>
      <c r="B11" s="42">
        <v>500000</v>
      </c>
      <c r="C11" s="37" t="s">
        <v>7</v>
      </c>
      <c r="D11" s="14"/>
      <c r="E11" s="14"/>
      <c r="F11" s="14"/>
      <c r="G11" s="14"/>
      <c r="H11" s="14"/>
      <c r="I11" s="14"/>
    </row>
    <row r="12" spans="1:9">
      <c r="A12" s="14" t="s">
        <v>9</v>
      </c>
      <c r="B12" s="42">
        <v>100000</v>
      </c>
      <c r="C12" s="37" t="s">
        <v>8</v>
      </c>
      <c r="D12" s="14"/>
      <c r="E12" s="14"/>
      <c r="F12" s="14"/>
      <c r="G12" s="14"/>
      <c r="H12" s="14"/>
      <c r="I12" s="14"/>
    </row>
    <row r="13" spans="1:9">
      <c r="A13" s="9" t="s">
        <v>53</v>
      </c>
      <c r="B13" s="45"/>
    </row>
    <row r="14" spans="1:9">
      <c r="A14" s="24" t="s">
        <v>20</v>
      </c>
      <c r="B14" s="42">
        <v>50000</v>
      </c>
    </row>
    <row r="15" spans="1:9">
      <c r="A15" s="24" t="s">
        <v>19</v>
      </c>
      <c r="B15" s="44">
        <v>0.08</v>
      </c>
    </row>
    <row r="16" spans="1:9">
      <c r="A16" s="24" t="s">
        <v>26</v>
      </c>
      <c r="B16" s="42">
        <v>15</v>
      </c>
      <c r="C16" t="s">
        <v>81</v>
      </c>
    </row>
    <row r="17" spans="1:3">
      <c r="A17" s="24"/>
      <c r="B17" s="45"/>
    </row>
    <row r="18" spans="1:3">
      <c r="A18" s="24" t="s">
        <v>21</v>
      </c>
      <c r="B18" s="42">
        <v>50000</v>
      </c>
      <c r="C18" s="12" t="s">
        <v>27</v>
      </c>
    </row>
    <row r="19" spans="1:3">
      <c r="A19" s="24" t="s">
        <v>19</v>
      </c>
      <c r="B19" s="44">
        <v>0.08</v>
      </c>
    </row>
    <row r="20" spans="1:3">
      <c r="A20" s="24" t="s">
        <v>26</v>
      </c>
      <c r="B20" s="42">
        <v>17</v>
      </c>
      <c r="C20" t="s">
        <v>81</v>
      </c>
    </row>
    <row r="21" spans="1:3">
      <c r="A21" s="24" t="s">
        <v>22</v>
      </c>
      <c r="B21" s="44">
        <v>0.09</v>
      </c>
    </row>
    <row r="22" spans="1:3">
      <c r="A22" s="40" t="s">
        <v>52</v>
      </c>
      <c r="B22" s="45"/>
    </row>
    <row r="23" spans="1:3">
      <c r="A23" s="36" t="s">
        <v>28</v>
      </c>
      <c r="B23" s="42">
        <v>1500000</v>
      </c>
    </row>
    <row r="24" spans="1:3">
      <c r="A24" s="36" t="s">
        <v>23</v>
      </c>
      <c r="B24" s="42">
        <v>1500000</v>
      </c>
    </row>
    <row r="25" spans="1:3">
      <c r="A25" s="36" t="s">
        <v>24</v>
      </c>
      <c r="B25" s="44">
        <v>0.1</v>
      </c>
    </row>
    <row r="26" spans="1:3">
      <c r="A26" s="36" t="s">
        <v>25</v>
      </c>
      <c r="B26" s="44">
        <v>0.09</v>
      </c>
    </row>
    <row r="27" spans="1:3">
      <c r="A27" s="9" t="s">
        <v>51</v>
      </c>
      <c r="B27" s="44"/>
      <c r="C27" t="s">
        <v>71</v>
      </c>
    </row>
    <row r="28" spans="1:3">
      <c r="A28" s="8" t="s">
        <v>63</v>
      </c>
      <c r="B28" s="42">
        <v>1000000</v>
      </c>
      <c r="C28" t="s">
        <v>72</v>
      </c>
    </row>
    <row r="29" spans="1:3">
      <c r="A29" s="8" t="s">
        <v>57</v>
      </c>
      <c r="B29" s="42">
        <v>23</v>
      </c>
      <c r="C29"/>
    </row>
    <row r="30" spans="1:3">
      <c r="A30" s="8" t="s">
        <v>54</v>
      </c>
      <c r="B30" s="42">
        <v>1000000</v>
      </c>
      <c r="C30" s="12" t="s">
        <v>27</v>
      </c>
    </row>
    <row r="31" spans="1:3">
      <c r="A31" s="8" t="s">
        <v>57</v>
      </c>
      <c r="B31" s="42">
        <v>25</v>
      </c>
      <c r="C31"/>
    </row>
    <row r="32" spans="1:3">
      <c r="A32" s="24" t="s">
        <v>24</v>
      </c>
      <c r="B32" s="44">
        <v>0.1</v>
      </c>
    </row>
    <row r="33" spans="1:9">
      <c r="A33" s="8" t="s">
        <v>55</v>
      </c>
      <c r="B33" s="44">
        <v>0.09</v>
      </c>
    </row>
    <row r="34" spans="1:9">
      <c r="A34" s="20"/>
      <c r="B34" s="10"/>
    </row>
    <row r="35" spans="1:9">
      <c r="A35" s="33" t="s">
        <v>61</v>
      </c>
      <c r="B35" s="34"/>
      <c r="C35" s="35" t="s">
        <v>62</v>
      </c>
      <c r="D35" s="34"/>
      <c r="E35" s="34"/>
      <c r="F35" s="34"/>
      <c r="G35" s="34"/>
      <c r="H35" s="34"/>
      <c r="I35" s="34"/>
    </row>
    <row r="36" spans="1:9">
      <c r="A36" s="21" t="s">
        <v>11</v>
      </c>
      <c r="B36" s="22">
        <f>PV((1+B9)/(1+B8)-1,B4,-B3*12,,1)</f>
        <v>3305413.0006891941</v>
      </c>
      <c r="C36" s="14" t="s">
        <v>31</v>
      </c>
      <c r="D36" s="14"/>
      <c r="E36" s="14"/>
      <c r="F36" s="14"/>
      <c r="G36" s="14"/>
      <c r="H36" s="14"/>
      <c r="I36" s="14"/>
    </row>
    <row r="37" spans="1:9">
      <c r="A37" s="21" t="s">
        <v>12</v>
      </c>
      <c r="B37" s="22">
        <f>B12</f>
        <v>100000</v>
      </c>
      <c r="C37" s="14" t="s">
        <v>33</v>
      </c>
      <c r="D37" s="14"/>
      <c r="E37" s="14"/>
      <c r="F37" s="14"/>
      <c r="G37" s="14"/>
      <c r="H37" s="14"/>
      <c r="I37" s="14"/>
    </row>
    <row r="38" spans="1:9">
      <c r="A38" s="21" t="s">
        <v>29</v>
      </c>
      <c r="B38" s="22">
        <f>PV((1+B21)/(1+B15)-1,B16,-B14,,1)+PV((1+B21)/(1+B19)-1,B20,-B18,,1)</f>
        <v>1494084.6837386442</v>
      </c>
      <c r="C38" s="14" t="s">
        <v>31</v>
      </c>
      <c r="D38" s="14"/>
      <c r="E38" s="14"/>
      <c r="F38" s="14"/>
      <c r="G38" s="14"/>
      <c r="H38" s="14"/>
      <c r="I38" s="14"/>
    </row>
    <row r="39" spans="1:9">
      <c r="A39" s="3" t="s">
        <v>58</v>
      </c>
      <c r="B39" s="22">
        <f>B23*(1+B25)^(B16+1)/(1+B26)^(B16+1)</f>
        <v>1736002.1333410991</v>
      </c>
      <c r="C39" s="14" t="s">
        <v>32</v>
      </c>
      <c r="D39" s="14"/>
      <c r="E39" s="14"/>
      <c r="F39" s="14"/>
      <c r="G39" s="14"/>
      <c r="H39" s="14"/>
      <c r="I39" s="14"/>
    </row>
    <row r="40" spans="1:9">
      <c r="A40" s="3" t="s">
        <v>59</v>
      </c>
      <c r="B40" s="22">
        <f>B24*(1+B25)^(B20+1)/(1+B26)^(B20+1)</f>
        <v>1768001.4993205371</v>
      </c>
      <c r="C40" s="14" t="s">
        <v>32</v>
      </c>
      <c r="D40" s="14"/>
      <c r="E40" s="14"/>
      <c r="F40" s="14"/>
      <c r="G40" s="14"/>
      <c r="H40" s="14"/>
      <c r="I40" s="14"/>
    </row>
    <row r="41" spans="1:9">
      <c r="A41" s="3" t="s">
        <v>60</v>
      </c>
      <c r="B41" s="22">
        <f>B28*(1+B32)^(B29)/(1+B33)^(B29)</f>
        <v>1233736.1946487997</v>
      </c>
      <c r="C41" s="2" t="s">
        <v>56</v>
      </c>
      <c r="D41" s="14"/>
      <c r="E41" s="14"/>
      <c r="F41" s="14"/>
      <c r="G41" s="14"/>
      <c r="H41" s="14"/>
      <c r="I41" s="14"/>
    </row>
    <row r="42" spans="1:9">
      <c r="A42" s="4" t="s">
        <v>64</v>
      </c>
      <c r="B42" s="22">
        <f>B30*(1+B32)^(B31)/(1+B33)^(B31)</f>
        <v>1256477.3971257028</v>
      </c>
      <c r="C42" s="2" t="s">
        <v>56</v>
      </c>
      <c r="D42" s="14"/>
      <c r="E42" s="14"/>
      <c r="F42" s="14"/>
      <c r="G42" s="14"/>
      <c r="H42" s="14"/>
      <c r="I42" s="14"/>
    </row>
    <row r="43" spans="1:9">
      <c r="A43" s="11" t="s">
        <v>66</v>
      </c>
      <c r="B43" s="23">
        <f>B11</f>
        <v>500000</v>
      </c>
      <c r="C43" s="14" t="s">
        <v>34</v>
      </c>
      <c r="D43" s="14"/>
      <c r="E43" s="14"/>
      <c r="F43" s="14"/>
      <c r="G43" s="14"/>
      <c r="H43" s="14"/>
      <c r="I43" s="14"/>
    </row>
    <row r="45" spans="1:9">
      <c r="A45" s="4" t="s">
        <v>65</v>
      </c>
      <c r="B45" s="46">
        <f>SUM(B36:B42)-B43-B10</f>
        <v>9393714.9088639785</v>
      </c>
      <c r="C45" s="6" t="s">
        <v>14</v>
      </c>
      <c r="D45" s="7">
        <f>B45/100000</f>
        <v>93.937149088639785</v>
      </c>
      <c r="E45" s="6" t="s">
        <v>15</v>
      </c>
      <c r="F45" t="s">
        <v>76</v>
      </c>
    </row>
    <row r="46" spans="1:9">
      <c r="A46" s="47" t="s">
        <v>68</v>
      </c>
      <c r="B46" s="48">
        <f>SUM(B36:B40)-B43-B10</f>
        <v>6903501.3170894757</v>
      </c>
      <c r="C46" s="49" t="s">
        <v>14</v>
      </c>
      <c r="D46" s="50">
        <f>B46/100000</f>
        <v>69.035013170894757</v>
      </c>
      <c r="E46" s="49" t="s">
        <v>15</v>
      </c>
    </row>
    <row r="47" spans="1:9">
      <c r="A47" s="47" t="s">
        <v>69</v>
      </c>
      <c r="B47" s="48">
        <f>SUM(B36:B40)-B43+B42-B10</f>
        <v>8159978.714215178</v>
      </c>
      <c r="C47" s="49" t="s">
        <v>14</v>
      </c>
      <c r="D47" s="50">
        <f>B47/100000</f>
        <v>81.599787142151783</v>
      </c>
      <c r="E47" s="49" t="s">
        <v>15</v>
      </c>
    </row>
    <row r="48" spans="1:9">
      <c r="A48" s="47" t="s">
        <v>70</v>
      </c>
      <c r="B48" s="48">
        <f>SUM(B36:B40)-B43+B41-B10</f>
        <v>8137237.5117382761</v>
      </c>
      <c r="C48" s="49" t="s">
        <v>14</v>
      </c>
      <c r="D48" s="50">
        <f>B48/100000</f>
        <v>81.372375117382759</v>
      </c>
      <c r="E48" s="49" t="s">
        <v>15</v>
      </c>
    </row>
    <row r="49" spans="1:5">
      <c r="A49" s="24" t="s">
        <v>30</v>
      </c>
      <c r="B49" s="24"/>
      <c r="C49" s="24"/>
      <c r="D49" s="24"/>
      <c r="E49" s="24"/>
    </row>
    <row r="50" spans="1:5">
      <c r="A50" s="55" t="s">
        <v>16</v>
      </c>
      <c r="B50" s="24"/>
      <c r="C50" s="24"/>
      <c r="D50" s="24"/>
      <c r="E50" s="24"/>
    </row>
    <row r="51" spans="1:5">
      <c r="A51" s="5" t="s">
        <v>67</v>
      </c>
      <c r="B51" s="14"/>
      <c r="C51" s="14"/>
      <c r="D51" s="14"/>
      <c r="E51" s="14"/>
    </row>
    <row r="52" spans="1:5">
      <c r="A52" s="5" t="s">
        <v>77</v>
      </c>
      <c r="B52" s="14"/>
      <c r="C52" s="14"/>
      <c r="D52" s="14"/>
      <c r="E52" s="14"/>
    </row>
    <row r="53" spans="1:5">
      <c r="A53" s="5" t="s">
        <v>78</v>
      </c>
      <c r="B53" s="14"/>
      <c r="C53" s="14"/>
      <c r="D53" s="14"/>
      <c r="E53" s="14"/>
    </row>
    <row r="54" spans="1:5">
      <c r="A54" s="1" t="s">
        <v>35</v>
      </c>
    </row>
    <row r="55" spans="1:5">
      <c r="A55" s="25"/>
      <c r="B55" s="54" t="s">
        <v>45</v>
      </c>
      <c r="C55" s="54" t="s">
        <v>73</v>
      </c>
      <c r="D55" s="54" t="s">
        <v>45</v>
      </c>
      <c r="E55" s="54" t="s">
        <v>73</v>
      </c>
    </row>
    <row r="56" spans="1:5">
      <c r="A56" s="25"/>
      <c r="B56" s="54" t="s">
        <v>46</v>
      </c>
      <c r="C56" s="54" t="s">
        <v>46</v>
      </c>
      <c r="D56" s="54" t="s">
        <v>74</v>
      </c>
      <c r="E56" s="54" t="s">
        <v>74</v>
      </c>
    </row>
    <row r="57" spans="1:5">
      <c r="A57" s="53" t="s">
        <v>36</v>
      </c>
      <c r="B57" s="26">
        <f>B16+1</f>
        <v>16</v>
      </c>
      <c r="C57" s="26">
        <f>B20+1</f>
        <v>18</v>
      </c>
      <c r="D57" s="26">
        <f>B29</f>
        <v>23</v>
      </c>
      <c r="E57" s="26">
        <f>B31</f>
        <v>25</v>
      </c>
    </row>
    <row r="58" spans="1:5">
      <c r="A58" s="53" t="s">
        <v>37</v>
      </c>
      <c r="B58" s="27">
        <f>B23</f>
        <v>1500000</v>
      </c>
      <c r="C58" s="27">
        <f>B24</f>
        <v>1500000</v>
      </c>
      <c r="D58" s="27">
        <f>B28</f>
        <v>1000000</v>
      </c>
      <c r="E58" s="27">
        <f>B30</f>
        <v>1000000</v>
      </c>
    </row>
    <row r="59" spans="1:5">
      <c r="A59" s="53" t="s">
        <v>48</v>
      </c>
      <c r="B59" s="28">
        <f>B25</f>
        <v>0.1</v>
      </c>
      <c r="C59" s="28">
        <f>B25</f>
        <v>0.1</v>
      </c>
      <c r="D59" s="28">
        <f>B32</f>
        <v>0.1</v>
      </c>
      <c r="E59" s="28">
        <f>B32</f>
        <v>0.1</v>
      </c>
    </row>
    <row r="60" spans="1:5">
      <c r="A60" s="53" t="s">
        <v>49</v>
      </c>
      <c r="B60" s="29">
        <f>B26</f>
        <v>0.09</v>
      </c>
      <c r="C60" s="29">
        <f>B26</f>
        <v>0.09</v>
      </c>
      <c r="D60" s="29">
        <f>B33</f>
        <v>0.09</v>
      </c>
      <c r="E60" s="29">
        <f>B33</f>
        <v>0.09</v>
      </c>
    </row>
    <row r="61" spans="1:5">
      <c r="A61" s="53" t="s">
        <v>50</v>
      </c>
      <c r="B61" s="27">
        <f>B58*(1+B59)^B57</f>
        <v>6892459.4795358311</v>
      </c>
      <c r="C61" s="27">
        <f>C58*(1+C59)^C57</f>
        <v>8339875.9702383569</v>
      </c>
      <c r="D61" s="27">
        <f>D58*(1+D59)^D57</f>
        <v>8954302.4325523879</v>
      </c>
      <c r="E61" s="27">
        <f>E58*(1+E59)^E57</f>
        <v>10834705.943388391</v>
      </c>
    </row>
    <row r="62" spans="1:5">
      <c r="A62" s="53" t="s">
        <v>38</v>
      </c>
      <c r="B62" s="30">
        <v>0</v>
      </c>
      <c r="C62" s="30">
        <v>0</v>
      </c>
      <c r="D62" s="30">
        <v>0</v>
      </c>
      <c r="E62" s="30">
        <v>0</v>
      </c>
    </row>
    <row r="63" spans="1:5">
      <c r="A63" s="53" t="s">
        <v>39</v>
      </c>
      <c r="B63" s="31">
        <v>0</v>
      </c>
      <c r="C63" s="31">
        <v>0</v>
      </c>
      <c r="D63" s="31">
        <v>0</v>
      </c>
      <c r="E63" s="31">
        <v>0</v>
      </c>
    </row>
    <row r="64" spans="1:5">
      <c r="A64" s="53" t="s">
        <v>40</v>
      </c>
      <c r="B64" s="27">
        <f>B62*(1+B63)^B57</f>
        <v>0</v>
      </c>
      <c r="C64" s="27">
        <f>C62*(1+C63)^C57</f>
        <v>0</v>
      </c>
      <c r="D64" s="27">
        <f>D62*(1+D63)^D57</f>
        <v>0</v>
      </c>
      <c r="E64" s="27">
        <f>E62*(1+E63)^E57</f>
        <v>0</v>
      </c>
    </row>
    <row r="65" spans="1:5">
      <c r="A65" s="53" t="s">
        <v>80</v>
      </c>
      <c r="B65" s="31">
        <v>0</v>
      </c>
      <c r="C65" s="31">
        <v>0</v>
      </c>
      <c r="D65" s="31">
        <v>0</v>
      </c>
      <c r="E65" s="31">
        <v>0</v>
      </c>
    </row>
    <row r="66" spans="1:5">
      <c r="A66" s="53" t="s">
        <v>41</v>
      </c>
      <c r="B66" s="32">
        <f>IF(B60=B65,(B61-B64)/(12*B57*(1+B60)^(B57-1)),(B61-B64)*(B60-B65)/(12*((1+B60)^(B57)-(1+B65)^(B57))))</f>
        <v>17403.408324425345</v>
      </c>
      <c r="C66" s="32">
        <f>IF(C60=C65,(C61-C64)/(12*C57*(1+C60)^(C57-1)),(C61-C64)*(C60-C65)/(12*((1+C60)^(C57)-(1+C65)^(C57))))</f>
        <v>16827.291762166155</v>
      </c>
      <c r="D66" s="32">
        <f>IF(D60=D65,(D61-D64)/(12*D57*(1+D60)^(D57-1)),(D61-D64)*(D60-D65)/(12*((1+D60)^(D57)-(1+D65)^(D57))))</f>
        <v>10731.641956488866</v>
      </c>
      <c r="E66" s="32">
        <f>IF(E60=E65,(E61-E64)/(12*E57*(1+E60)^(E57-1)),(E61-E64)*(E60-E65)/(12*((1+E60)^(E57)-(1+E65)^(E57))))</f>
        <v>10659.771055225196</v>
      </c>
    </row>
    <row r="67" spans="1:5">
      <c r="A67" s="53" t="s">
        <v>42</v>
      </c>
      <c r="B67" s="30">
        <v>0</v>
      </c>
      <c r="C67" s="30">
        <v>0</v>
      </c>
      <c r="D67" s="30">
        <v>0</v>
      </c>
      <c r="E67" s="30">
        <v>0</v>
      </c>
    </row>
    <row r="68" spans="1:5">
      <c r="A68" s="53" t="s">
        <v>43</v>
      </c>
      <c r="B68" s="27">
        <f>IF(B60=B65,(B61-B64)/(12*(B57-B67)*(1+B60)^(B57-B67-1)),(B61-B64)*(B60-B65)/(12*((1+B60)^(B57-B67)-(1+B65)^(B57-B67))))</f>
        <v>17403.408324425345</v>
      </c>
      <c r="C68" s="27">
        <f>IF(C60=C65,(C61-C64)/(12*(C57-C67)*(1+C60)^(C57-C67-1)),(C61-C64)*(C60-C65)/(12*((1+C60)^(C57-C67)-(1+C65)^(C57-C67))))</f>
        <v>16827.291762166155</v>
      </c>
      <c r="D68" s="27">
        <f>IF(D60=D65,(D61-D64)/(12*(D57-D67)*(1+D60)^(D57-D67-1)),(D61-D64)*(D60-D65)/(12*((1+D60)^(D57-D67)-(1+D65)^(D57-D67))))</f>
        <v>10731.641956488866</v>
      </c>
      <c r="E68" s="27">
        <f>IF(E60=E65,(E61-E64)/(12*(E57-E67)*(1+E60)^(E57-E67-1)),(E61-E64)*(E60-E65)/(12*((1+E60)^(E57-E67)-(1+E65)^(E57-E67))))</f>
        <v>10659.771055225196</v>
      </c>
    </row>
    <row r="69" spans="1:5">
      <c r="A69" s="51" t="s">
        <v>44</v>
      </c>
      <c r="B69" s="13"/>
    </row>
    <row r="70" spans="1:5">
      <c r="A70" s="25" t="s">
        <v>75</v>
      </c>
      <c r="B70" s="52">
        <f>SUM(B66:E66)</f>
        <v>55622.113098305563</v>
      </c>
    </row>
    <row r="71" spans="1:5">
      <c r="A71" s="25" t="s">
        <v>79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Comprehensive Child Planner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rama</cp:lastModifiedBy>
  <dcterms:created xsi:type="dcterms:W3CDTF">2012-12-29T00:08:44Z</dcterms:created>
  <dcterms:modified xsi:type="dcterms:W3CDTF">2014-02-01T08:59:22Z</dcterms:modified>
</cp:coreProperties>
</file>